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23_2024\Spring 2024\"/>
    </mc:Choice>
  </mc:AlternateContent>
  <xr:revisionPtr revIDLastSave="0" documentId="13_ncr:1_{63BA94A3-7B84-41B5-AFE4-EC502C9118D7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SP 2024 Aud Tuition &amp; Fee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35" i="2" l="1"/>
  <c r="H35" i="2"/>
  <c r="G35" i="2"/>
  <c r="F35" i="2"/>
  <c r="E35" i="2"/>
  <c r="D35" i="2"/>
  <c r="C35" i="2"/>
  <c r="I33" i="2"/>
  <c r="H33" i="2"/>
  <c r="G33" i="2"/>
  <c r="F33" i="2"/>
  <c r="E33" i="2"/>
  <c r="D33" i="2"/>
  <c r="C33" i="2"/>
  <c r="J31" i="2"/>
  <c r="I31" i="2"/>
  <c r="H31" i="2"/>
  <c r="G31" i="2"/>
  <c r="F31" i="2"/>
  <c r="E31" i="2"/>
  <c r="M31" i="2" s="1"/>
  <c r="D31" i="2"/>
  <c r="L31" i="2" s="1"/>
  <c r="C31" i="2"/>
  <c r="K31" i="2" s="1"/>
  <c r="I30" i="2"/>
  <c r="H30" i="2"/>
  <c r="G30" i="2"/>
  <c r="F30" i="2"/>
  <c r="E30" i="2"/>
  <c r="D30" i="2"/>
  <c r="C30" i="2"/>
  <c r="I29" i="2"/>
  <c r="H29" i="2"/>
  <c r="G29" i="2"/>
  <c r="F29" i="2"/>
  <c r="E29" i="2"/>
  <c r="D29" i="2"/>
  <c r="C29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5" i="2"/>
  <c r="H25" i="2"/>
  <c r="G25" i="2"/>
  <c r="F25" i="2"/>
  <c r="E25" i="2"/>
  <c r="D25" i="2"/>
  <c r="C25" i="2"/>
  <c r="B36" i="2" l="1"/>
  <c r="L24" i="2"/>
  <c r="K24" i="2"/>
  <c r="J24" i="2"/>
  <c r="I24" i="2"/>
  <c r="H24" i="2"/>
  <c r="G24" i="2"/>
  <c r="F24" i="2"/>
  <c r="E24" i="2"/>
  <c r="D24" i="2"/>
  <c r="C24" i="2"/>
  <c r="B20" i="2"/>
  <c r="I19" i="2"/>
  <c r="H19" i="2"/>
  <c r="G19" i="2"/>
  <c r="F19" i="2"/>
  <c r="E19" i="2"/>
  <c r="D19" i="2"/>
  <c r="C19" i="2"/>
  <c r="I17" i="2"/>
  <c r="H17" i="2"/>
  <c r="G17" i="2"/>
  <c r="F17" i="2"/>
  <c r="E17" i="2"/>
  <c r="D17" i="2"/>
  <c r="C17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J10" i="2"/>
  <c r="I10" i="2"/>
  <c r="H10" i="2"/>
  <c r="G10" i="2"/>
  <c r="F10" i="2"/>
  <c r="E10" i="2"/>
  <c r="M10" i="2" s="1"/>
  <c r="D10" i="2"/>
  <c r="L10" i="2" s="1"/>
  <c r="C10" i="2"/>
  <c r="K10" i="2" s="1"/>
  <c r="I9" i="2"/>
  <c r="H9" i="2"/>
  <c r="G9" i="2"/>
  <c r="F9" i="2"/>
  <c r="E9" i="2"/>
  <c r="D9" i="2"/>
  <c r="C9" i="2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E36" i="2"/>
  <c r="I36" i="2"/>
  <c r="M36" i="2"/>
  <c r="F36" i="2"/>
  <c r="J36" i="2"/>
  <c r="C36" i="2"/>
  <c r="G36" i="2"/>
  <c r="K36" i="2"/>
  <c r="D20" i="2"/>
  <c r="L20" i="2"/>
  <c r="H20" i="2"/>
  <c r="C20" i="2"/>
  <c r="G20" i="2"/>
  <c r="K20" i="2"/>
  <c r="D36" i="2"/>
  <c r="H36" i="2"/>
  <c r="L36" i="2"/>
  <c r="F20" i="2"/>
  <c r="J20" i="2"/>
</calcChain>
</file>

<file path=xl/sharedStrings.xml><?xml version="1.0" encoding="utf-8"?>
<sst xmlns="http://schemas.openxmlformats.org/spreadsheetml/2006/main" count="59" uniqueCount="33">
  <si>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</si>
  <si>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</si>
  <si>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</si>
  <si>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</si>
  <si>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</si>
  <si>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</si>
  <si>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</si>
  <si>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</si>
  <si>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</si>
  <si>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</si>
  <si>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</si>
  <si>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</si>
  <si>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</si>
  <si>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</si>
  <si>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</si>
  <si>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</si>
  <si>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</si>
  <si>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</si>
  <si>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</si>
  <si>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</si>
  <si>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</si>
  <si>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</si>
  <si>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</si>
  <si>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</si>
  <si>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</si>
  <si>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</si>
  <si>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Audiology</t>
  </si>
  <si>
    <t>Tuition and Fees for Non-Resident Audiology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</si>
  <si>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</si>
  <si>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</si>
  <si>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</si>
  <si>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</si>
  <si>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Doctor of Audiology Tuition and Fee Billing Rates: Spring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</si>
</sst>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  <xf numFmtId="0" fontId="3" fillId="0" borderId="1" xfId="0" applyFont="1" applyBorder="1" applyAlignment="1">
      <alignment vertical="center"/>
    </xf>
    <xf numFmtId="7" fontId="3" fillId="0" borderId="1" xfId="1" applyNumberFormat="1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7" fontId="3" fillId="0" borderId="5" xfId="1" applyNumberFormat="1" applyFont="1" applyFill="1" applyBorder="1" applyAlignment="1">
      <alignment vertical="center"/>
    </xf>
    <xf numFmtId="7" fontId="3" fillId="0" borderId="3" xfId="1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uition_and_Fees_NYS_Resident_Undergraduates2" displayName="Tuition_and_Fees_NYS_Resident_Undergraduates2" ref="A7:M20" totalsRowShown="0" headerRowDxfId="27" tableBorderDxfId="26">
  <autoFilter ref="A7:M20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000-000001000000}" name="Tuition/Fee Type"/>
    <tableColumn id="2" xr3:uid="{00000000-0010-0000-0000-000002000000}" name="1 credit" dataDxfId="25" dataCellStyle="Currency"/>
    <tableColumn id="3" xr3:uid="{00000000-0010-0000-0000-000003000000}" name="2 credits" dataDxfId="24" dataCellStyle="Currency"/>
    <tableColumn id="4" xr3:uid="{00000000-0010-0000-0000-000004000000}" name="3 credits" dataDxfId="23" dataCellStyle="Currency"/>
    <tableColumn id="5" xr3:uid="{00000000-0010-0000-0000-000005000000}" name="4 credits" dataDxfId="22" dataCellStyle="Currency"/>
    <tableColumn id="6" xr3:uid="{00000000-0010-0000-0000-000006000000}" name="5 credits" dataDxfId="21" dataCellStyle="Currency"/>
    <tableColumn id="7" xr3:uid="{00000000-0010-0000-0000-000007000000}" name="6 credits" dataDxfId="20" dataCellStyle="Currency"/>
    <tableColumn id="8" xr3:uid="{00000000-0010-0000-0000-000008000000}" name="7 credits" dataDxfId="19" dataCellStyle="Currency"/>
    <tableColumn id="9" xr3:uid="{00000000-0010-0000-0000-000009000000}" name="8 credits" dataDxfId="18" dataCellStyle="Currency"/>
    <tableColumn id="10" xr3:uid="{00000000-0010-0000-0000-00000A000000}" name="9 credits*" dataDxfId="17" dataCellStyle="Currency"/>
    <tableColumn id="11" xr3:uid="{00000000-0010-0000-0000-00000B000000}" name="10 credits*" dataDxfId="16" dataCellStyle="Currency"/>
    <tableColumn id="12" xr3:uid="{00000000-0010-0000-0000-00000C000000}" name="11 credits*" dataDxfId="15" dataCellStyle="Currency"/>
    <tableColumn id="13" xr3:uid="{00000000-0010-0000-0000-00000D000000}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uition_and_Fees_NonResident_Undergraduates3" displayName="Tuition_and_Fees_NonResident_Undergraduates3" ref="A23:M36" totalsRowShown="0" headerRowDxfId="13" tableBorderDxfId="12">
  <autoFilter ref="A23:M36" xr:uid="{00000000-0009-0000-0100-000002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00000000-0010-0000-0100-000001000000}" name="Tuition/Fee Type"/>
    <tableColumn id="2" xr3:uid="{00000000-0010-0000-0100-000002000000}" name="1 credit" dataDxfId="11" dataCellStyle="Currency"/>
    <tableColumn id="3" xr3:uid="{00000000-0010-0000-0100-000003000000}" name="2 credits" dataDxfId="10" dataCellStyle="Currency"/>
    <tableColumn id="4" xr3:uid="{00000000-0010-0000-0100-000004000000}" name="3 credits" dataDxfId="9" dataCellStyle="Currency"/>
    <tableColumn id="5" xr3:uid="{00000000-0010-0000-0100-000005000000}" name="4 credits" dataDxfId="8" dataCellStyle="Currency"/>
    <tableColumn id="6" xr3:uid="{00000000-0010-0000-0100-000006000000}" name="5 credits" dataDxfId="7" dataCellStyle="Currency"/>
    <tableColumn id="7" xr3:uid="{00000000-0010-0000-0100-000007000000}" name="6 credits" dataDxfId="6" dataCellStyle="Currency"/>
    <tableColumn id="8" xr3:uid="{00000000-0010-0000-0100-000008000000}" name="7 credits" dataDxfId="5" dataCellStyle="Currency"/>
    <tableColumn id="9" xr3:uid="{00000000-0010-0000-0100-000009000000}" name="8 credits" dataDxfId="4" dataCellStyle="Currency"/>
    <tableColumn id="10" xr3:uid="{00000000-0010-0000-0100-00000A000000}" name="9 credits*" dataDxfId="3" dataCellStyle="Currency"/>
    <tableColumn id="11" xr3:uid="{00000000-0010-0000-0100-00000B000000}" name="10 credits*" dataDxfId="2" dataCellStyle="Currency"/>
    <tableColumn id="12" xr3:uid="{00000000-0010-0000-0100-00000C000000}" name="11 credits*" dataDxfId="1" dataCellStyle="Currency"/>
    <tableColumn id="13" xr3:uid="{00000000-0010-0000-0100-00000D000000}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6"/>
  <sheetViews>
    <sheetView tabSelected="1" zoomScaleNormal="100" workbookViewId="0">
      <selection activeCell="B2" sqref="B2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1" t="s">
        <v>32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0" t="s">
        <v>24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0" t="s">
        <v>25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4" t="s">
        <v>28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0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8" t="s">
        <v>26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7" t="s">
        <v>0</v>
      </c>
      <c r="B8" s="18">
        <v>476</v>
      </c>
      <c r="C8" s="18">
        <f t="shared" ref="C8:C17" si="0">SUM(B8*2)</f>
        <v>952</v>
      </c>
      <c r="D8" s="18">
        <f t="shared" ref="D8:D17" si="1">SUM(B8*3)</f>
        <v>1428</v>
      </c>
      <c r="E8" s="18">
        <f t="shared" ref="E8:E17" si="2">SUM(B8*4)</f>
        <v>1904</v>
      </c>
      <c r="F8" s="18">
        <f t="shared" ref="F8:F17" si="3">SUM(B8*5)</f>
        <v>2380</v>
      </c>
      <c r="G8" s="18">
        <f t="shared" ref="G8:G17" si="4">SUM(B8*6)</f>
        <v>2856</v>
      </c>
      <c r="H8" s="18">
        <f t="shared" ref="H8:H17" si="5">SUM(B8*7)</f>
        <v>3332</v>
      </c>
      <c r="I8" s="18">
        <f t="shared" ref="I8:I17" si="6">SUM(B8*8)</f>
        <v>3808</v>
      </c>
      <c r="J8" s="18">
        <f t="shared" ref="J8:J15" si="7">SUM(B8*9)</f>
        <v>4284</v>
      </c>
      <c r="K8" s="18">
        <f t="shared" ref="K8" si="8">SUM(B8*10)</f>
        <v>4760</v>
      </c>
      <c r="L8" s="18">
        <f t="shared" ref="L8" si="9">SUM(B8*11)</f>
        <v>5236</v>
      </c>
      <c r="M8" s="19">
        <v>5710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20" t="s">
        <v>30</v>
      </c>
      <c r="B9" s="16">
        <v>21.88</v>
      </c>
      <c r="C9" s="16">
        <f t="shared" si="0"/>
        <v>43.76</v>
      </c>
      <c r="D9" s="16">
        <f t="shared" si="1"/>
        <v>65.64</v>
      </c>
      <c r="E9" s="16">
        <f t="shared" si="2"/>
        <v>87.52</v>
      </c>
      <c r="F9" s="16">
        <f t="shared" si="3"/>
        <v>109.39999999999999</v>
      </c>
      <c r="G9" s="16">
        <f t="shared" si="4"/>
        <v>131.28</v>
      </c>
      <c r="H9" s="16">
        <f t="shared" si="5"/>
        <v>153.16</v>
      </c>
      <c r="I9" s="16">
        <f t="shared" si="6"/>
        <v>175.04</v>
      </c>
      <c r="J9" s="16">
        <v>262.5</v>
      </c>
      <c r="K9" s="16">
        <v>262.5</v>
      </c>
      <c r="L9" s="16">
        <v>262.5</v>
      </c>
      <c r="M9" s="16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5" t="s">
        <v>1</v>
      </c>
      <c r="B10" s="16">
        <v>0</v>
      </c>
      <c r="C10" s="16">
        <f t="shared" si="0"/>
        <v>0</v>
      </c>
      <c r="D10" s="16">
        <f t="shared" si="1"/>
        <v>0</v>
      </c>
      <c r="E10" s="16">
        <f t="shared" si="2"/>
        <v>0</v>
      </c>
      <c r="F10" s="16">
        <f t="shared" si="3"/>
        <v>0</v>
      </c>
      <c r="G10" s="16">
        <f t="shared" si="4"/>
        <v>0</v>
      </c>
      <c r="H10" s="16">
        <f t="shared" si="5"/>
        <v>0</v>
      </c>
      <c r="I10" s="16">
        <f t="shared" si="6"/>
        <v>0</v>
      </c>
      <c r="J10" s="16">
        <f t="shared" si="7"/>
        <v>0</v>
      </c>
      <c r="K10" s="16">
        <f t="shared" ref="K10" si="10">SUM(C10*9)</f>
        <v>0</v>
      </c>
      <c r="L10" s="16">
        <f t="shared" ref="L10" si="11">SUM(D10*9)</f>
        <v>0</v>
      </c>
      <c r="M10" s="16">
        <f t="shared" ref="M10" si="12">SUM(E10*9)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5" t="s">
        <v>2</v>
      </c>
      <c r="B11" s="16">
        <v>11.02</v>
      </c>
      <c r="C11" s="16">
        <f t="shared" si="0"/>
        <v>22.04</v>
      </c>
      <c r="D11" s="16">
        <f t="shared" si="1"/>
        <v>33.06</v>
      </c>
      <c r="E11" s="16">
        <f t="shared" si="2"/>
        <v>44.08</v>
      </c>
      <c r="F11" s="16">
        <f t="shared" si="3"/>
        <v>55.099999999999994</v>
      </c>
      <c r="G11" s="16">
        <f t="shared" si="4"/>
        <v>66.12</v>
      </c>
      <c r="H11" s="16">
        <f t="shared" si="5"/>
        <v>77.14</v>
      </c>
      <c r="I11" s="16">
        <f t="shared" si="6"/>
        <v>88.16</v>
      </c>
      <c r="J11" s="16">
        <v>132.25</v>
      </c>
      <c r="K11" s="16">
        <v>132.25</v>
      </c>
      <c r="L11" s="16">
        <v>132.25</v>
      </c>
      <c r="M11" s="16">
        <v>132.25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5" t="s">
        <v>29</v>
      </c>
      <c r="B12" s="16">
        <v>2.08</v>
      </c>
      <c r="C12" s="16">
        <f>SUM($B$12*2)</f>
        <v>4.16</v>
      </c>
      <c r="D12" s="16">
        <f>SUM($B$12*3)</f>
        <v>6.24</v>
      </c>
      <c r="E12" s="16">
        <f>SUM($B$12*4)</f>
        <v>8.32</v>
      </c>
      <c r="F12" s="16">
        <f>SUM($B$12*5)</f>
        <v>10.4</v>
      </c>
      <c r="G12" s="16">
        <f>SUM($B$12*6)</f>
        <v>12.48</v>
      </c>
      <c r="H12" s="16">
        <f>SUM($B$12*7)</f>
        <v>14.56</v>
      </c>
      <c r="I12" s="16">
        <f>SUM($B$12*8)</f>
        <v>16.64</v>
      </c>
      <c r="J12" s="16">
        <v>25</v>
      </c>
      <c r="K12" s="16">
        <v>25</v>
      </c>
      <c r="L12" s="16">
        <v>25</v>
      </c>
      <c r="M12" s="16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5" t="s">
        <v>3</v>
      </c>
      <c r="B13" s="16">
        <v>11.46</v>
      </c>
      <c r="C13" s="16">
        <f t="shared" si="0"/>
        <v>22.92</v>
      </c>
      <c r="D13" s="16">
        <f t="shared" si="1"/>
        <v>34.380000000000003</v>
      </c>
      <c r="E13" s="16">
        <f t="shared" si="2"/>
        <v>45.84</v>
      </c>
      <c r="F13" s="16">
        <f t="shared" si="3"/>
        <v>57.300000000000004</v>
      </c>
      <c r="G13" s="16">
        <f t="shared" si="4"/>
        <v>68.760000000000005</v>
      </c>
      <c r="H13" s="16">
        <f t="shared" si="5"/>
        <v>80.22</v>
      </c>
      <c r="I13" s="16">
        <f t="shared" si="6"/>
        <v>91.68</v>
      </c>
      <c r="J13" s="16">
        <v>137.5</v>
      </c>
      <c r="K13" s="16">
        <v>137.5</v>
      </c>
      <c r="L13" s="16">
        <v>137.5</v>
      </c>
      <c r="M13" s="16">
        <v>137.5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5" t="s">
        <v>4</v>
      </c>
      <c r="B14" s="16">
        <v>18.29</v>
      </c>
      <c r="C14" s="16">
        <f t="shared" si="0"/>
        <v>36.58</v>
      </c>
      <c r="D14" s="16">
        <f t="shared" si="1"/>
        <v>54.87</v>
      </c>
      <c r="E14" s="16">
        <f t="shared" si="2"/>
        <v>73.16</v>
      </c>
      <c r="F14" s="16">
        <f t="shared" si="3"/>
        <v>91.449999999999989</v>
      </c>
      <c r="G14" s="16">
        <f t="shared" si="4"/>
        <v>109.74</v>
      </c>
      <c r="H14" s="16">
        <f t="shared" si="5"/>
        <v>128.03</v>
      </c>
      <c r="I14" s="16">
        <f t="shared" si="6"/>
        <v>146.32</v>
      </c>
      <c r="J14" s="16">
        <v>219.5</v>
      </c>
      <c r="K14" s="16">
        <v>219.5</v>
      </c>
      <c r="L14" s="16">
        <v>219.5</v>
      </c>
      <c r="M14" s="16">
        <v>219.5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5" t="s">
        <v>19</v>
      </c>
      <c r="B15" s="16">
        <v>0</v>
      </c>
      <c r="C15" s="16">
        <f t="shared" si="0"/>
        <v>0</v>
      </c>
      <c r="D15" s="16">
        <f t="shared" si="1"/>
        <v>0</v>
      </c>
      <c r="E15" s="16">
        <f t="shared" si="2"/>
        <v>0</v>
      </c>
      <c r="F15" s="16">
        <f t="shared" si="3"/>
        <v>0</v>
      </c>
      <c r="G15" s="16">
        <f t="shared" si="4"/>
        <v>0</v>
      </c>
      <c r="H15" s="16">
        <f t="shared" si="5"/>
        <v>0</v>
      </c>
      <c r="I15" s="16">
        <f t="shared" si="6"/>
        <v>0</v>
      </c>
      <c r="J15" s="16">
        <f t="shared" si="7"/>
        <v>0</v>
      </c>
      <c r="K15" s="16">
        <f t="shared" ref="K15" si="13">SUM(C15*9)</f>
        <v>0</v>
      </c>
      <c r="L15" s="16">
        <f t="shared" ref="L15" si="14">SUM(D15*9)</f>
        <v>0</v>
      </c>
      <c r="M15" s="16">
        <f t="shared" ref="M15" si="15">SUM(E15*9)</f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5" t="s">
        <v>31</v>
      </c>
      <c r="B16" s="16">
        <v>85</v>
      </c>
      <c r="C16" s="16">
        <v>85</v>
      </c>
      <c r="D16" s="16">
        <v>85</v>
      </c>
      <c r="E16" s="16">
        <v>85</v>
      </c>
      <c r="F16" s="16">
        <v>85</v>
      </c>
      <c r="G16" s="16">
        <v>85</v>
      </c>
      <c r="H16" s="16">
        <v>85</v>
      </c>
      <c r="I16" s="16">
        <v>85</v>
      </c>
      <c r="J16" s="16">
        <v>85</v>
      </c>
      <c r="K16" s="16">
        <v>85</v>
      </c>
      <c r="L16" s="16">
        <v>85</v>
      </c>
      <c r="M16" s="16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5" t="s">
        <v>5</v>
      </c>
      <c r="B17" s="16">
        <v>35.83</v>
      </c>
      <c r="C17" s="16">
        <f t="shared" si="0"/>
        <v>71.66</v>
      </c>
      <c r="D17" s="16">
        <f t="shared" si="1"/>
        <v>107.49</v>
      </c>
      <c r="E17" s="16">
        <f t="shared" si="2"/>
        <v>143.32</v>
      </c>
      <c r="F17" s="16">
        <f t="shared" si="3"/>
        <v>179.14999999999998</v>
      </c>
      <c r="G17" s="16">
        <f t="shared" si="4"/>
        <v>214.98</v>
      </c>
      <c r="H17" s="16">
        <f t="shared" si="5"/>
        <v>250.81</v>
      </c>
      <c r="I17" s="16">
        <f t="shared" si="6"/>
        <v>286.64</v>
      </c>
      <c r="J17" s="16">
        <v>430</v>
      </c>
      <c r="K17" s="16">
        <v>430</v>
      </c>
      <c r="L17" s="16">
        <v>430</v>
      </c>
      <c r="M17" s="16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5" t="s">
        <v>6</v>
      </c>
      <c r="B18" s="16">
        <v>5</v>
      </c>
      <c r="C18" s="16">
        <v>5</v>
      </c>
      <c r="D18" s="16">
        <v>5</v>
      </c>
      <c r="E18" s="16">
        <v>5</v>
      </c>
      <c r="F18" s="16">
        <v>5</v>
      </c>
      <c r="G18" s="16">
        <v>5</v>
      </c>
      <c r="H18" s="16">
        <v>5</v>
      </c>
      <c r="I18" s="16">
        <v>5</v>
      </c>
      <c r="J18" s="16">
        <v>5</v>
      </c>
      <c r="K18" s="16">
        <v>5</v>
      </c>
      <c r="L18" s="16">
        <v>5</v>
      </c>
      <c r="M18" s="16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thickBot="1" x14ac:dyDescent="0.25">
      <c r="A19" s="15" t="s">
        <v>7</v>
      </c>
      <c r="B19" s="16">
        <v>20.190000000000001</v>
      </c>
      <c r="C19" s="16">
        <f>SUM(B19*2)</f>
        <v>40.380000000000003</v>
      </c>
      <c r="D19" s="16">
        <f>SUM(B19*3)</f>
        <v>60.570000000000007</v>
      </c>
      <c r="E19" s="16">
        <f>SUM(B19*4)</f>
        <v>80.760000000000005</v>
      </c>
      <c r="F19" s="16">
        <f>SUM(B19*5)</f>
        <v>100.95</v>
      </c>
      <c r="G19" s="16">
        <f>SUM(B19*6)</f>
        <v>121.14000000000001</v>
      </c>
      <c r="H19" s="16">
        <f>SUM(B19*7)</f>
        <v>141.33000000000001</v>
      </c>
      <c r="I19" s="16">
        <f>SUM(B19*8)</f>
        <v>161.52000000000001</v>
      </c>
      <c r="J19" s="16">
        <v>242.25</v>
      </c>
      <c r="K19" s="16">
        <v>242.25</v>
      </c>
      <c r="L19" s="16">
        <v>242.25</v>
      </c>
      <c r="M19" s="16">
        <v>242.25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7" t="s">
        <v>8</v>
      </c>
      <c r="B20" s="12">
        <f t="shared" ref="B20:M20" si="16">SUM(B8:B19)</f>
        <v>686.75</v>
      </c>
      <c r="C20" s="12">
        <f t="shared" si="16"/>
        <v>1283.5</v>
      </c>
      <c r="D20" s="12">
        <f t="shared" si="16"/>
        <v>1880.25</v>
      </c>
      <c r="E20" s="12">
        <f t="shared" si="16"/>
        <v>2477</v>
      </c>
      <c r="F20" s="12">
        <f t="shared" si="16"/>
        <v>3073.75</v>
      </c>
      <c r="G20" s="12">
        <f t="shared" si="16"/>
        <v>3670.5</v>
      </c>
      <c r="H20" s="12">
        <f t="shared" si="16"/>
        <v>4267.25</v>
      </c>
      <c r="I20" s="12">
        <f t="shared" si="16"/>
        <v>4864</v>
      </c>
      <c r="J20" s="12">
        <f t="shared" si="16"/>
        <v>5823</v>
      </c>
      <c r="K20" s="12">
        <f t="shared" si="16"/>
        <v>6299</v>
      </c>
      <c r="L20" s="12">
        <f t="shared" si="16"/>
        <v>6775</v>
      </c>
      <c r="M20" s="13">
        <f t="shared" si="16"/>
        <v>7249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8" t="s">
        <v>27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thickBot="1" x14ac:dyDescent="0.25">
      <c r="A23" s="4" t="s">
        <v>18</v>
      </c>
      <c r="B23" s="5" t="s">
        <v>9</v>
      </c>
      <c r="C23" s="5" t="s">
        <v>10</v>
      </c>
      <c r="D23" s="5" t="s">
        <v>11</v>
      </c>
      <c r="E23" s="5" t="s">
        <v>12</v>
      </c>
      <c r="F23" s="5" t="s">
        <v>13</v>
      </c>
      <c r="G23" s="5" t="s">
        <v>14</v>
      </c>
      <c r="H23" s="5" t="s">
        <v>15</v>
      </c>
      <c r="I23" s="5" t="s">
        <v>16</v>
      </c>
      <c r="J23" s="5" t="s">
        <v>20</v>
      </c>
      <c r="K23" s="5" t="s">
        <v>21</v>
      </c>
      <c r="L23" s="5" t="s">
        <v>22</v>
      </c>
      <c r="M23" s="6" t="s">
        <v>17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17" t="s">
        <v>0</v>
      </c>
      <c r="B24" s="18">
        <v>1001</v>
      </c>
      <c r="C24" s="18">
        <f t="shared" ref="C24" si="17">SUM(B24*2)</f>
        <v>2002</v>
      </c>
      <c r="D24" s="18">
        <f t="shared" ref="D24" si="18">SUM(B24*3)</f>
        <v>3003</v>
      </c>
      <c r="E24" s="18">
        <f t="shared" ref="E24" si="19">SUM(B24*4)</f>
        <v>4004</v>
      </c>
      <c r="F24" s="18">
        <f t="shared" ref="F24" si="20">SUM(B24*5)</f>
        <v>5005</v>
      </c>
      <c r="G24" s="18">
        <f t="shared" ref="G24" si="21">SUM(B24*6)</f>
        <v>6006</v>
      </c>
      <c r="H24" s="18">
        <f t="shared" ref="H24" si="22">SUM(B24*7)</f>
        <v>7007</v>
      </c>
      <c r="I24" s="18">
        <f t="shared" ref="I24" si="23">SUM(B24*8)</f>
        <v>8008</v>
      </c>
      <c r="J24" s="18">
        <f t="shared" ref="J24" si="24">SUM(B24*9)</f>
        <v>9009</v>
      </c>
      <c r="K24" s="18">
        <f t="shared" ref="K24" si="25">SUM(B24*10)</f>
        <v>10010</v>
      </c>
      <c r="L24" s="18">
        <f t="shared" ref="L24" si="26">SUM(B24*11)</f>
        <v>11011</v>
      </c>
      <c r="M24" s="19">
        <v>12010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2.5" x14ac:dyDescent="0.2">
      <c r="A25" s="20" t="s">
        <v>30</v>
      </c>
      <c r="B25" s="16">
        <v>21.88</v>
      </c>
      <c r="C25" s="16">
        <f t="shared" ref="C25" si="27">SUM(B25*2)</f>
        <v>43.76</v>
      </c>
      <c r="D25" s="16">
        <f t="shared" ref="D25" si="28">SUM(B25*3)</f>
        <v>65.64</v>
      </c>
      <c r="E25" s="16">
        <f t="shared" ref="E25" si="29">SUM(B25*4)</f>
        <v>87.52</v>
      </c>
      <c r="F25" s="16">
        <f t="shared" ref="F25" si="30">SUM(B25*5)</f>
        <v>109.39999999999999</v>
      </c>
      <c r="G25" s="16">
        <f t="shared" ref="G25" si="31">SUM(B25*6)</f>
        <v>131.28</v>
      </c>
      <c r="H25" s="16">
        <f t="shared" ref="H25" si="32">SUM(B25*7)</f>
        <v>153.16</v>
      </c>
      <c r="I25" s="16">
        <f t="shared" ref="I25" si="33">SUM(B25*8)</f>
        <v>175.04</v>
      </c>
      <c r="J25" s="16">
        <v>262.5</v>
      </c>
      <c r="K25" s="16">
        <v>262.5</v>
      </c>
      <c r="L25" s="16">
        <v>262.5</v>
      </c>
      <c r="M25" s="16">
        <v>262.5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15" t="s">
        <v>1</v>
      </c>
      <c r="B26" s="16">
        <v>0</v>
      </c>
      <c r="C26" s="16">
        <f t="shared" ref="C26:C33" si="34">SUM(B26*2)</f>
        <v>0</v>
      </c>
      <c r="D26" s="16">
        <f t="shared" ref="D26:D33" si="35">SUM(B26*3)</f>
        <v>0</v>
      </c>
      <c r="E26" s="16">
        <f t="shared" ref="E26:E33" si="36">SUM(B26*4)</f>
        <v>0</v>
      </c>
      <c r="F26" s="16">
        <f t="shared" ref="F26:F33" si="37">SUM(B26*5)</f>
        <v>0</v>
      </c>
      <c r="G26" s="16">
        <f t="shared" ref="G26:G33" si="38">SUM(B26*6)</f>
        <v>0</v>
      </c>
      <c r="H26" s="16">
        <f t="shared" ref="H26:H33" si="39">SUM(B26*7)</f>
        <v>0</v>
      </c>
      <c r="I26" s="16">
        <f t="shared" ref="I26:I33" si="40">SUM(B26*8)</f>
        <v>0</v>
      </c>
      <c r="J26" s="16">
        <f t="shared" ref="J26" si="41">SUM(B26*9)</f>
        <v>0</v>
      </c>
      <c r="K26" s="16">
        <f t="shared" ref="K26" si="42">SUM(C26*9)</f>
        <v>0</v>
      </c>
      <c r="L26" s="16">
        <f t="shared" ref="L26" si="43">SUM(D26*9)</f>
        <v>0</v>
      </c>
      <c r="M26" s="16">
        <f t="shared" ref="M26" si="44">SUM(E26*9)</f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15" t="s">
        <v>2</v>
      </c>
      <c r="B27" s="16">
        <v>11.02</v>
      </c>
      <c r="C27" s="16">
        <f t="shared" si="34"/>
        <v>22.04</v>
      </c>
      <c r="D27" s="16">
        <f t="shared" si="35"/>
        <v>33.06</v>
      </c>
      <c r="E27" s="16">
        <f t="shared" si="36"/>
        <v>44.08</v>
      </c>
      <c r="F27" s="16">
        <f t="shared" si="37"/>
        <v>55.099999999999994</v>
      </c>
      <c r="G27" s="16">
        <f t="shared" si="38"/>
        <v>66.12</v>
      </c>
      <c r="H27" s="16">
        <f t="shared" si="39"/>
        <v>77.14</v>
      </c>
      <c r="I27" s="16">
        <f t="shared" si="40"/>
        <v>88.16</v>
      </c>
      <c r="J27" s="16">
        <v>132.25</v>
      </c>
      <c r="K27" s="16">
        <v>132.25</v>
      </c>
      <c r="L27" s="16">
        <v>132.25</v>
      </c>
      <c r="M27" s="16">
        <v>132.25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15" t="s">
        <v>29</v>
      </c>
      <c r="B28" s="16">
        <v>2.08</v>
      </c>
      <c r="C28" s="16">
        <v>4.16</v>
      </c>
      <c r="D28" s="16">
        <v>6.24</v>
      </c>
      <c r="E28" s="16">
        <v>8.32</v>
      </c>
      <c r="F28" s="16">
        <v>10.4</v>
      </c>
      <c r="G28" s="16">
        <v>12.48</v>
      </c>
      <c r="H28" s="16">
        <v>14.56</v>
      </c>
      <c r="I28" s="16">
        <v>16.64</v>
      </c>
      <c r="J28" s="16">
        <v>25</v>
      </c>
      <c r="K28" s="16">
        <v>25</v>
      </c>
      <c r="L28" s="16">
        <v>25</v>
      </c>
      <c r="M28" s="16">
        <v>25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15" t="s">
        <v>3</v>
      </c>
      <c r="B29" s="16">
        <v>11.46</v>
      </c>
      <c r="C29" s="16">
        <f t="shared" si="34"/>
        <v>22.92</v>
      </c>
      <c r="D29" s="16">
        <f t="shared" si="35"/>
        <v>34.380000000000003</v>
      </c>
      <c r="E29" s="16">
        <f t="shared" si="36"/>
        <v>45.84</v>
      </c>
      <c r="F29" s="16">
        <f t="shared" si="37"/>
        <v>57.300000000000004</v>
      </c>
      <c r="G29" s="16">
        <f t="shared" si="38"/>
        <v>68.760000000000005</v>
      </c>
      <c r="H29" s="16">
        <f t="shared" si="39"/>
        <v>80.22</v>
      </c>
      <c r="I29" s="16">
        <f t="shared" si="40"/>
        <v>91.68</v>
      </c>
      <c r="J29" s="16">
        <v>137.5</v>
      </c>
      <c r="K29" s="16">
        <v>137.5</v>
      </c>
      <c r="L29" s="16">
        <v>137.5</v>
      </c>
      <c r="M29" s="16">
        <v>137.5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5" t="s">
        <v>4</v>
      </c>
      <c r="B30" s="16">
        <v>18.29</v>
      </c>
      <c r="C30" s="16">
        <f t="shared" si="34"/>
        <v>36.58</v>
      </c>
      <c r="D30" s="16">
        <f t="shared" si="35"/>
        <v>54.87</v>
      </c>
      <c r="E30" s="16">
        <f t="shared" si="36"/>
        <v>73.16</v>
      </c>
      <c r="F30" s="16">
        <f t="shared" si="37"/>
        <v>91.449999999999989</v>
      </c>
      <c r="G30" s="16">
        <f t="shared" si="38"/>
        <v>109.74</v>
      </c>
      <c r="H30" s="16">
        <f t="shared" si="39"/>
        <v>128.03</v>
      </c>
      <c r="I30" s="16">
        <f t="shared" si="40"/>
        <v>146.32</v>
      </c>
      <c r="J30" s="16">
        <v>219.5</v>
      </c>
      <c r="K30" s="16">
        <v>219.5</v>
      </c>
      <c r="L30" s="16">
        <v>219.5</v>
      </c>
      <c r="M30" s="16">
        <v>219.5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5" t="s">
        <v>19</v>
      </c>
      <c r="B31" s="16">
        <v>0</v>
      </c>
      <c r="C31" s="16">
        <f t="shared" si="34"/>
        <v>0</v>
      </c>
      <c r="D31" s="16">
        <f t="shared" si="35"/>
        <v>0</v>
      </c>
      <c r="E31" s="16">
        <f t="shared" si="36"/>
        <v>0</v>
      </c>
      <c r="F31" s="16">
        <f t="shared" si="37"/>
        <v>0</v>
      </c>
      <c r="G31" s="16">
        <f t="shared" si="38"/>
        <v>0</v>
      </c>
      <c r="H31" s="16">
        <f t="shared" si="39"/>
        <v>0</v>
      </c>
      <c r="I31" s="16">
        <f t="shared" si="40"/>
        <v>0</v>
      </c>
      <c r="J31" s="16">
        <f t="shared" ref="J31" si="45">SUM(B31*9)</f>
        <v>0</v>
      </c>
      <c r="K31" s="16">
        <f t="shared" ref="K31" si="46">SUM(C31*9)</f>
        <v>0</v>
      </c>
      <c r="L31" s="16">
        <f t="shared" ref="L31" si="47">SUM(D31*9)</f>
        <v>0</v>
      </c>
      <c r="M31" s="16">
        <f t="shared" ref="M31" si="48">SUM(E31*9)</f>
        <v>0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5" t="s">
        <v>31</v>
      </c>
      <c r="B32" s="16">
        <v>85</v>
      </c>
      <c r="C32" s="16">
        <v>85</v>
      </c>
      <c r="D32" s="16">
        <v>85</v>
      </c>
      <c r="E32" s="16">
        <v>85</v>
      </c>
      <c r="F32" s="16">
        <v>85</v>
      </c>
      <c r="G32" s="16">
        <v>85</v>
      </c>
      <c r="H32" s="16">
        <v>85</v>
      </c>
      <c r="I32" s="16">
        <v>85</v>
      </c>
      <c r="J32" s="16">
        <v>85</v>
      </c>
      <c r="K32" s="16">
        <v>85</v>
      </c>
      <c r="L32" s="16">
        <v>85</v>
      </c>
      <c r="M32" s="16">
        <v>85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5" t="s">
        <v>5</v>
      </c>
      <c r="B33" s="16">
        <v>35.83</v>
      </c>
      <c r="C33" s="16">
        <f t="shared" si="34"/>
        <v>71.66</v>
      </c>
      <c r="D33" s="16">
        <f t="shared" si="35"/>
        <v>107.49</v>
      </c>
      <c r="E33" s="16">
        <f t="shared" si="36"/>
        <v>143.32</v>
      </c>
      <c r="F33" s="16">
        <f t="shared" si="37"/>
        <v>179.14999999999998</v>
      </c>
      <c r="G33" s="16">
        <f t="shared" si="38"/>
        <v>214.98</v>
      </c>
      <c r="H33" s="16">
        <f t="shared" si="39"/>
        <v>250.81</v>
      </c>
      <c r="I33" s="16">
        <f t="shared" si="40"/>
        <v>286.64</v>
      </c>
      <c r="J33" s="16">
        <v>430</v>
      </c>
      <c r="K33" s="16">
        <v>430</v>
      </c>
      <c r="L33" s="16">
        <v>430</v>
      </c>
      <c r="M33" s="16">
        <v>430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5" t="s">
        <v>6</v>
      </c>
      <c r="B34" s="16">
        <v>5</v>
      </c>
      <c r="C34" s="16">
        <v>5</v>
      </c>
      <c r="D34" s="16">
        <v>5</v>
      </c>
      <c r="E34" s="16">
        <v>5</v>
      </c>
      <c r="F34" s="16">
        <v>5</v>
      </c>
      <c r="G34" s="16">
        <v>5</v>
      </c>
      <c r="H34" s="16">
        <v>5</v>
      </c>
      <c r="I34" s="16">
        <v>5</v>
      </c>
      <c r="J34" s="16">
        <v>5</v>
      </c>
      <c r="K34" s="16">
        <v>5</v>
      </c>
      <c r="L34" s="16">
        <v>5</v>
      </c>
      <c r="M34" s="16">
        <v>5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thickBot="1" x14ac:dyDescent="0.25">
      <c r="A35" s="15" t="s">
        <v>7</v>
      </c>
      <c r="B35" s="16">
        <v>20.190000000000001</v>
      </c>
      <c r="C35" s="16">
        <f>SUM(B35*2)</f>
        <v>40.380000000000003</v>
      </c>
      <c r="D35" s="16">
        <f>SUM(B35*3)</f>
        <v>60.570000000000007</v>
      </c>
      <c r="E35" s="16">
        <f>SUM(B35*4)</f>
        <v>80.760000000000005</v>
      </c>
      <c r="F35" s="16">
        <f>SUM(B35*5)</f>
        <v>100.95</v>
      </c>
      <c r="G35" s="16">
        <f>SUM(B35*6)</f>
        <v>121.14000000000001</v>
      </c>
      <c r="H35" s="16">
        <f>SUM(B35*7)</f>
        <v>141.33000000000001</v>
      </c>
      <c r="I35" s="16">
        <f>SUM(B35*8)</f>
        <v>161.52000000000001</v>
      </c>
      <c r="J35" s="16">
        <v>242.25</v>
      </c>
      <c r="K35" s="16">
        <v>242.25</v>
      </c>
      <c r="L35" s="16">
        <v>242.25</v>
      </c>
      <c r="M35" s="16">
        <v>242.25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7" t="s">
        <v>8</v>
      </c>
      <c r="B36" s="12">
        <f t="shared" ref="B36:M36" si="49">SUM(B24:B35)</f>
        <v>1211.75</v>
      </c>
      <c r="C36" s="12">
        <f t="shared" si="49"/>
        <v>2333.5</v>
      </c>
      <c r="D36" s="12">
        <f t="shared" si="49"/>
        <v>3455.2499999999995</v>
      </c>
      <c r="E36" s="12">
        <f t="shared" si="49"/>
        <v>4577</v>
      </c>
      <c r="F36" s="12">
        <f t="shared" si="49"/>
        <v>5698.7499999999991</v>
      </c>
      <c r="G36" s="12">
        <f t="shared" si="49"/>
        <v>6820.4999999999991</v>
      </c>
      <c r="H36" s="12">
        <f t="shared" si="49"/>
        <v>7942.2500000000009</v>
      </c>
      <c r="I36" s="12">
        <f t="shared" si="49"/>
        <v>9064</v>
      </c>
      <c r="J36" s="12">
        <f t="shared" si="49"/>
        <v>10548</v>
      </c>
      <c r="K36" s="12">
        <f t="shared" si="49"/>
        <v>11549</v>
      </c>
      <c r="L36" s="12">
        <f t="shared" si="49"/>
        <v>12550</v>
      </c>
      <c r="M36" s="13">
        <f t="shared" si="49"/>
        <v>13549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 t="s">
        <v>23</v>
      </c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  <row r="1006" spans="1:26" ht="12.75" x14ac:dyDescent="0.2">
      <c r="A1006" s="3"/>
      <c r="B1006" s="2"/>
      <c r="C1006" s="2"/>
      <c r="D1006" s="2"/>
      <c r="E1006" s="2"/>
      <c r="F1006" s="2"/>
      <c r="G1006" s="2"/>
      <c r="H1006" s="2"/>
      <c r="I1006" s="2"/>
      <c r="J1006" s="2"/>
      <c r="K1006" s="2"/>
      <c r="L1006" s="2"/>
      <c r="M1006" s="2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</row>
  </sheetData>
  <sheetProtection algorithmName="SHA-512" hashValue="ID2Pa7qfKaUcFomRmJZHEInsjQlHEJSKaBH8uso5nl8bvEh6l/2tRqHz7lYk3HfIR0NwG1utNRXh5aV08S+zVA==" saltValue="jU1Pg5WjWhu28R/11UIZYg==" spinCount="100000" sheet="1" objects="1" scenarios="1"/>
  <hyperlinks>
    <hyperlink ref="B4" r:id="rId1" display="All information in this document is available at www.buffalo.edu/students/tuition-and-fees." xr:uid="{00000000-0004-0000-0000-000000000000}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2024 Aud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2024 Aud Tuition and Fee Billing Rates</dc:title>
  <dc:subject>Listing of graduate tuition and fees for the spring 2017 semester</dc:subject>
  <dc:creator>UB Student Accounts</dc:creator>
  <cp:keywords>tuition,fees, Aud tuition, Aud fees</cp:keywords>
  <cp:lastModifiedBy>Stevens, Laura</cp:lastModifiedBy>
  <cp:lastPrinted>2019-06-28T19:25:05Z</cp:lastPrinted>
  <dcterms:created xsi:type="dcterms:W3CDTF">2016-06-06T21:02:30Z</dcterms:created>
  <dcterms:modified xsi:type="dcterms:W3CDTF">2023-10-23T14:17:21Z</dcterms:modified>
  <cp:category>tuition</cp:category>
</cp:coreProperties>
</file>